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syt_fin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<sst xmlns="http://schemas.openxmlformats.org/spreadsheetml/2006/main" count="59" uniqueCount="46">
  <si>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Wyszczególnienie</t>
  </si>
  <si>
    <t>I.</t>
  </si>
  <si>
    <t>1.</t>
  </si>
  <si>
    <t>2.</t>
  </si>
  <si>
    <t>3.</t>
  </si>
  <si>
    <t>II.</t>
  </si>
  <si>
    <t>III.</t>
  </si>
  <si>
    <t>Wykup papierów wartościowych</t>
  </si>
  <si>
    <t>IV.</t>
  </si>
  <si>
    <t>w złotych</t>
  </si>
  <si>
    <t>Plan na 2007 r.</t>
  </si>
  <si>
    <t>L.p.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</si>
  <si>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</si>
  <si>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</si>
  <si>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</si>
  <si>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</si>
  <si>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</si>
  <si>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</si>
  <si>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</si>
  <si>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</si>
  <si>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</si>
  <si>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</si>
  <si>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</si>
  <si>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</si>
  <si>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</si>
  <si>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</si>
  <si>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</si>
  <si>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</si>
  <si>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</si>
  <si>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</si>
  <si>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</si>
  <si>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</si>
  <si>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</si>
  <si>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</si>
  <si>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</si>
  <si>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</si>
  <si>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</si>
  <si>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</si>
  <si>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</si>
  <si>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</si>
  <si>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</si>
  <si>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</si>
  <si>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</si>
  <si>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</si>
  <si>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</si>
  <si>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Wykonanie w 2006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</si>
</sst>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6.875" style="1" customWidth="1"/>
    <col min="2" max="2" width="54.625" style="1" customWidth="1"/>
    <col min="3" max="3" width="16.75390625" style="1" customWidth="1"/>
    <col min="4" max="4" width="16.25390625" style="1" bestFit="1" customWidth="1"/>
    <col min="5" max="7" width="12.7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26" t="s">
        <v>12</v>
      </c>
      <c r="B1" s="26"/>
      <c r="C1" s="26"/>
      <c r="D1" s="26"/>
      <c r="E1" s="26"/>
      <c r="F1" s="26"/>
      <c r="G1" s="26"/>
      <c r="H1" s="27"/>
      <c r="I1" s="27"/>
    </row>
    <row r="2" spans="7:9" ht="13.5" thickBot="1">
      <c r="G2" s="2"/>
      <c r="I2" s="2" t="s">
        <v>9</v>
      </c>
    </row>
    <row r="3" spans="1:9" ht="24.75" customHeight="1" thickBot="1">
      <c r="A3" s="30" t="s">
        <v>11</v>
      </c>
      <c r="B3" s="30" t="s">
        <v>0</v>
      </c>
      <c r="C3" s="28" t="s">
        <v>45</v>
      </c>
      <c r="D3" s="30" t="s">
        <v>10</v>
      </c>
      <c r="E3" s="22" t="s">
        <v>13</v>
      </c>
      <c r="F3" s="23"/>
      <c r="G3" s="23"/>
      <c r="H3" s="24"/>
      <c r="I3" s="25"/>
    </row>
    <row r="4" spans="1:9" ht="24.75" customHeight="1" thickBot="1">
      <c r="A4" s="31"/>
      <c r="B4" s="31"/>
      <c r="C4" s="29"/>
      <c r="D4" s="31"/>
      <c r="E4" s="6">
        <v>2008</v>
      </c>
      <c r="F4" s="6">
        <v>2009</v>
      </c>
      <c r="G4" s="6">
        <v>2010</v>
      </c>
      <c r="H4" s="6">
        <v>2011</v>
      </c>
      <c r="I4" s="6">
        <v>2012</v>
      </c>
    </row>
    <row r="5" spans="1:9" ht="7.5" customHeight="1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7</v>
      </c>
      <c r="I5" s="3">
        <v>7</v>
      </c>
    </row>
    <row r="6" spans="1:9" ht="15.75" customHeight="1">
      <c r="A6" s="18" t="s">
        <v>1</v>
      </c>
      <c r="B6" s="8" t="s">
        <v>14</v>
      </c>
      <c r="C6" s="19">
        <f aca="true" t="shared" si="0" ref="C6:I6">SUM(C7+C11+C12)</f>
        <v>7160287.7700000005</v>
      </c>
      <c r="D6" s="19">
        <f t="shared" si="0"/>
        <v>8164799</v>
      </c>
      <c r="E6" s="19">
        <f t="shared" si="0"/>
        <v>8240000</v>
      </c>
      <c r="F6" s="19">
        <f t="shared" si="0"/>
        <v>8404800</v>
      </c>
      <c r="G6" s="19">
        <f t="shared" si="0"/>
        <v>8572896</v>
      </c>
      <c r="H6" s="19">
        <f t="shared" si="0"/>
        <v>8744354</v>
      </c>
      <c r="I6" s="19">
        <f t="shared" si="0"/>
        <v>8919241</v>
      </c>
    </row>
    <row r="7" spans="1:9" ht="15.75" customHeight="1">
      <c r="A7" s="7" t="s">
        <v>15</v>
      </c>
      <c r="B7" s="5" t="s">
        <v>16</v>
      </c>
      <c r="C7" s="20">
        <v>2334157.39</v>
      </c>
      <c r="D7" s="20">
        <v>2693433</v>
      </c>
      <c r="E7" s="20">
        <v>2590000</v>
      </c>
      <c r="F7" s="20">
        <v>2641800</v>
      </c>
      <c r="G7" s="20">
        <v>2694636</v>
      </c>
      <c r="H7" s="20">
        <v>2748528</v>
      </c>
      <c r="I7" s="20">
        <v>2803499</v>
      </c>
    </row>
    <row r="8" spans="1:9" ht="15.75" customHeight="1">
      <c r="A8" s="7" t="s">
        <v>2</v>
      </c>
      <c r="B8" s="5" t="s">
        <v>17</v>
      </c>
      <c r="C8" s="20">
        <v>71751.84</v>
      </c>
      <c r="D8" s="20">
        <v>67000</v>
      </c>
      <c r="E8" s="20">
        <v>68000</v>
      </c>
      <c r="F8" s="20">
        <v>69300</v>
      </c>
      <c r="G8" s="20">
        <v>70686</v>
      </c>
      <c r="H8" s="20">
        <v>72100</v>
      </c>
      <c r="I8" s="20">
        <v>73540</v>
      </c>
    </row>
    <row r="9" spans="1:9" ht="15.75" customHeight="1">
      <c r="A9" s="7" t="s">
        <v>3</v>
      </c>
      <c r="B9" s="5" t="s">
        <v>18</v>
      </c>
      <c r="C9" s="20">
        <v>202497.97</v>
      </c>
      <c r="D9" s="20">
        <v>272200</v>
      </c>
      <c r="E9" s="20">
        <v>238900</v>
      </c>
      <c r="F9" s="20">
        <v>243700</v>
      </c>
      <c r="G9" s="20">
        <v>248570</v>
      </c>
      <c r="H9" s="20">
        <v>253540</v>
      </c>
      <c r="I9" s="20">
        <v>258610</v>
      </c>
    </row>
    <row r="10" spans="1:9" ht="15.75" customHeight="1">
      <c r="A10" s="7" t="s">
        <v>4</v>
      </c>
      <c r="B10" s="4" t="s">
        <v>19</v>
      </c>
      <c r="C10" s="19">
        <v>692206.13</v>
      </c>
      <c r="D10" s="19">
        <v>612483</v>
      </c>
      <c r="E10" s="19">
        <v>622050</v>
      </c>
      <c r="F10" s="19">
        <v>634500</v>
      </c>
      <c r="G10" s="19">
        <v>647200</v>
      </c>
      <c r="H10" s="19">
        <v>660000</v>
      </c>
      <c r="I10" s="19">
        <v>673200</v>
      </c>
    </row>
    <row r="11" spans="1:9" ht="15.75" customHeight="1">
      <c r="A11" s="7" t="s">
        <v>20</v>
      </c>
      <c r="B11" s="9" t="s">
        <v>21</v>
      </c>
      <c r="C11" s="20">
        <v>2711495</v>
      </c>
      <c r="D11" s="20">
        <v>2812481</v>
      </c>
      <c r="E11" s="20">
        <v>2950000</v>
      </c>
      <c r="F11" s="20">
        <v>3009000</v>
      </c>
      <c r="G11" s="20">
        <v>3069180</v>
      </c>
      <c r="H11" s="20">
        <v>3130564</v>
      </c>
      <c r="I11" s="20">
        <v>3193175</v>
      </c>
    </row>
    <row r="12" spans="1:9" ht="15.75" customHeight="1">
      <c r="A12" s="7" t="s">
        <v>22</v>
      </c>
      <c r="B12" s="5" t="s">
        <v>23</v>
      </c>
      <c r="C12" s="20">
        <v>2114635.38</v>
      </c>
      <c r="D12" s="20">
        <v>2658885</v>
      </c>
      <c r="E12" s="20">
        <v>2700000</v>
      </c>
      <c r="F12" s="20">
        <v>2754000</v>
      </c>
      <c r="G12" s="20">
        <v>2809080</v>
      </c>
      <c r="H12" s="20">
        <v>2865262</v>
      </c>
      <c r="I12" s="20">
        <v>2922567</v>
      </c>
    </row>
    <row r="13" spans="1:9" ht="15.75" customHeight="1">
      <c r="A13" s="7" t="s">
        <v>5</v>
      </c>
      <c r="B13" s="10" t="s">
        <v>24</v>
      </c>
      <c r="C13" s="20">
        <v>7531706.5</v>
      </c>
      <c r="D13" s="20">
        <v>8171603</v>
      </c>
      <c r="E13" s="20">
        <v>7110892</v>
      </c>
      <c r="F13" s="20">
        <v>7674800</v>
      </c>
      <c r="G13" s="20">
        <v>7879883</v>
      </c>
      <c r="H13" s="20">
        <v>8071551</v>
      </c>
      <c r="I13" s="20">
        <v>8241112</v>
      </c>
    </row>
    <row r="14" spans="1:9" ht="15.75" customHeight="1">
      <c r="A14" s="7" t="s">
        <v>6</v>
      </c>
      <c r="B14" s="10" t="s">
        <v>25</v>
      </c>
      <c r="C14" s="20">
        <f>SUM(C15+C19+C23+C24)</f>
        <v>918395.74</v>
      </c>
      <c r="D14" s="20">
        <f>SUM(D15+D19+D23+D24)</f>
        <v>1652266</v>
      </c>
      <c r="E14" s="20"/>
      <c r="F14" s="20"/>
      <c r="G14" s="20"/>
      <c r="H14" s="20"/>
      <c r="I14" s="20"/>
    </row>
    <row r="15" spans="1:9" ht="15.75" customHeight="1">
      <c r="A15" s="7" t="s">
        <v>15</v>
      </c>
      <c r="B15" s="11" t="s">
        <v>26</v>
      </c>
      <c r="C15" s="20">
        <f aca="true" t="shared" si="1" ref="C15:I15">SUM(C16:C18)</f>
        <v>918395.74</v>
      </c>
      <c r="D15" s="20">
        <f t="shared" si="1"/>
        <v>1652266</v>
      </c>
      <c r="E15" s="20">
        <f t="shared" si="1"/>
        <v>614000</v>
      </c>
      <c r="F15" s="20">
        <f t="shared" si="1"/>
        <v>560000</v>
      </c>
      <c r="G15" s="20">
        <f t="shared" si="1"/>
        <v>505013</v>
      </c>
      <c r="H15" s="20">
        <f t="shared" si="1"/>
        <v>407803</v>
      </c>
      <c r="I15" s="20">
        <f t="shared" si="1"/>
        <v>0</v>
      </c>
    </row>
    <row r="16" spans="1:9" ht="15.75" customHeight="1">
      <c r="A16" s="7" t="s">
        <v>2</v>
      </c>
      <c r="B16" s="5" t="s">
        <v>27</v>
      </c>
      <c r="C16" s="20">
        <v>792000</v>
      </c>
      <c r="D16" s="20">
        <v>861000</v>
      </c>
      <c r="E16" s="20">
        <v>542000</v>
      </c>
      <c r="F16" s="20">
        <v>510000</v>
      </c>
      <c r="G16" s="20">
        <v>473013</v>
      </c>
      <c r="H16" s="20">
        <v>392803</v>
      </c>
      <c r="I16" s="20">
        <v>0</v>
      </c>
    </row>
    <row r="17" spans="1:9" ht="38.25">
      <c r="A17" s="7" t="s">
        <v>3</v>
      </c>
      <c r="B17" s="11" t="s">
        <v>28</v>
      </c>
      <c r="C17" s="20">
        <v>0</v>
      </c>
      <c r="D17" s="20">
        <v>657266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15.75" customHeight="1">
      <c r="A18" s="7" t="s">
        <v>4</v>
      </c>
      <c r="B18" s="5" t="s">
        <v>29</v>
      </c>
      <c r="C18" s="20">
        <v>126395.74</v>
      </c>
      <c r="D18" s="20">
        <v>134000</v>
      </c>
      <c r="E18" s="21">
        <v>72000</v>
      </c>
      <c r="F18" s="21">
        <v>50000</v>
      </c>
      <c r="G18" s="21">
        <v>32000</v>
      </c>
      <c r="H18" s="21">
        <v>15000</v>
      </c>
      <c r="I18" s="20">
        <v>0</v>
      </c>
    </row>
    <row r="19" spans="1:9" ht="15.75" customHeight="1">
      <c r="A19" s="7" t="s">
        <v>20</v>
      </c>
      <c r="B19" s="11" t="s">
        <v>30</v>
      </c>
      <c r="C19" s="20">
        <f aca="true" t="shared" si="2" ref="C19:I19">SUM(C20:C22)</f>
        <v>0</v>
      </c>
      <c r="D19" s="20">
        <f t="shared" si="2"/>
        <v>0</v>
      </c>
      <c r="E19" s="20">
        <f t="shared" si="2"/>
        <v>185000</v>
      </c>
      <c r="F19" s="20">
        <f t="shared" si="2"/>
        <v>105000</v>
      </c>
      <c r="G19" s="20">
        <f t="shared" si="2"/>
        <v>101000</v>
      </c>
      <c r="H19" s="20">
        <f t="shared" si="2"/>
        <v>98000</v>
      </c>
      <c r="I19" s="20">
        <f t="shared" si="2"/>
        <v>698129</v>
      </c>
    </row>
    <row r="20" spans="1:9" ht="15.75" customHeight="1">
      <c r="A20" s="7" t="s">
        <v>2</v>
      </c>
      <c r="B20" s="5" t="s">
        <v>27</v>
      </c>
      <c r="C20" s="20">
        <v>0</v>
      </c>
      <c r="D20" s="20">
        <v>0</v>
      </c>
      <c r="E20" s="20">
        <v>60000</v>
      </c>
      <c r="F20" s="20">
        <v>60000</v>
      </c>
      <c r="G20" s="20">
        <v>60000</v>
      </c>
      <c r="H20" s="20">
        <v>60000</v>
      </c>
      <c r="I20" s="20">
        <v>678129</v>
      </c>
    </row>
    <row r="21" spans="1:9" ht="38.25">
      <c r="A21" s="7" t="s">
        <v>3</v>
      </c>
      <c r="B21" s="11" t="s">
        <v>28</v>
      </c>
      <c r="C21" s="20">
        <v>0</v>
      </c>
      <c r="D21" s="20">
        <v>0</v>
      </c>
      <c r="E21" s="20">
        <v>75000</v>
      </c>
      <c r="F21" s="20">
        <v>0</v>
      </c>
      <c r="G21" s="20">
        <v>0</v>
      </c>
      <c r="H21" s="20">
        <v>0</v>
      </c>
      <c r="I21" s="20">
        <v>0</v>
      </c>
    </row>
    <row r="22" spans="1:9" ht="16.5" customHeight="1">
      <c r="A22" s="7" t="s">
        <v>4</v>
      </c>
      <c r="B22" s="5" t="s">
        <v>29</v>
      </c>
      <c r="C22" s="20">
        <v>0</v>
      </c>
      <c r="D22" s="20">
        <v>0</v>
      </c>
      <c r="E22" s="20">
        <v>50000</v>
      </c>
      <c r="F22" s="20">
        <v>45000</v>
      </c>
      <c r="G22" s="20">
        <v>41000</v>
      </c>
      <c r="H22" s="20">
        <v>38000</v>
      </c>
      <c r="I22" s="20">
        <v>20000</v>
      </c>
    </row>
    <row r="23" spans="1:9" ht="16.5" customHeight="1">
      <c r="A23" s="7" t="s">
        <v>22</v>
      </c>
      <c r="B23" s="5" t="s">
        <v>31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ht="16.5" customHeight="1">
      <c r="A24" s="7" t="s">
        <v>32</v>
      </c>
      <c r="B24" s="5" t="s">
        <v>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16.5" customHeight="1">
      <c r="A25" s="7" t="s">
        <v>8</v>
      </c>
      <c r="B25" s="10" t="s">
        <v>33</v>
      </c>
      <c r="C25" s="20">
        <f aca="true" t="shared" si="3" ref="C25:I25">SUM(C6-C13)</f>
        <v>-371418.7299999995</v>
      </c>
      <c r="D25" s="20">
        <f t="shared" si="3"/>
        <v>-6804</v>
      </c>
      <c r="E25" s="20">
        <f t="shared" si="3"/>
        <v>1129108</v>
      </c>
      <c r="F25" s="20">
        <f t="shared" si="3"/>
        <v>730000</v>
      </c>
      <c r="G25" s="20">
        <f t="shared" si="3"/>
        <v>693013</v>
      </c>
      <c r="H25" s="20">
        <f t="shared" si="3"/>
        <v>672803</v>
      </c>
      <c r="I25" s="20">
        <f t="shared" si="3"/>
        <v>678129</v>
      </c>
    </row>
    <row r="26" spans="1:9" ht="16.5" customHeight="1">
      <c r="A26" s="7" t="s">
        <v>34</v>
      </c>
      <c r="B26" s="10" t="s">
        <v>35</v>
      </c>
      <c r="C26" s="20">
        <v>2996560.58</v>
      </c>
      <c r="D26" s="20">
        <f>SUM(C26-129000-732000-217744.58+918129+75000)</f>
        <v>2910945</v>
      </c>
      <c r="E26" s="20">
        <f>SUM(D26-E16-E20-E21)</f>
        <v>2233945</v>
      </c>
      <c r="F26" s="20">
        <f>SUM(E26-F16-F20)</f>
        <v>1663945</v>
      </c>
      <c r="G26" s="20">
        <f>SUM(F26-G16-G20)</f>
        <v>1130932</v>
      </c>
      <c r="H26" s="20">
        <f>SUM(G26-H16-H20)</f>
        <v>678129</v>
      </c>
      <c r="I26" s="20">
        <f>SUM(H26-I16-I20)</f>
        <v>0</v>
      </c>
    </row>
    <row r="27" spans="1:9" ht="38.25">
      <c r="A27" s="7" t="s">
        <v>2</v>
      </c>
      <c r="B27" s="11" t="s">
        <v>36</v>
      </c>
      <c r="C27" s="20">
        <v>217744.58</v>
      </c>
      <c r="D27" s="20">
        <v>75000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20.25" customHeight="1">
      <c r="A28" s="7" t="s">
        <v>37</v>
      </c>
      <c r="B28" s="10" t="s">
        <v>41</v>
      </c>
      <c r="C28" s="17">
        <f aca="true" t="shared" si="4" ref="C28:I28">SUM(C26/C6)</f>
        <v>0.4184972275213458</v>
      </c>
      <c r="D28" s="17">
        <f t="shared" si="4"/>
        <v>0.35652377970357874</v>
      </c>
      <c r="E28" s="17">
        <f t="shared" si="4"/>
        <v>0.2711098300970874</v>
      </c>
      <c r="F28" s="17">
        <f t="shared" si="4"/>
        <v>0.19797556158385685</v>
      </c>
      <c r="G28" s="17">
        <f t="shared" si="4"/>
        <v>0.13191948205133947</v>
      </c>
      <c r="H28" s="17">
        <f t="shared" si="4"/>
        <v>0.07755049715507858</v>
      </c>
      <c r="I28" s="17">
        <f t="shared" si="4"/>
        <v>0</v>
      </c>
    </row>
    <row r="29" spans="1:9" ht="25.5">
      <c r="A29" s="7" t="s">
        <v>38</v>
      </c>
      <c r="B29" s="12" t="s">
        <v>42</v>
      </c>
      <c r="C29" s="15">
        <f>SUM(C15/C6)</f>
        <v>0.1282624064144282</v>
      </c>
      <c r="D29" s="15">
        <f>SUM(D15/D6)</f>
        <v>0.202364565251392</v>
      </c>
      <c r="E29" s="15">
        <f>SUM((E15+E19)/E6)</f>
        <v>0.09696601941747574</v>
      </c>
      <c r="F29" s="15">
        <f>SUM((F15+F19)/F6)</f>
        <v>0.07912145440700552</v>
      </c>
      <c r="G29" s="15">
        <f>SUM((G15+G19)/G6)</f>
        <v>0.0706894146388805</v>
      </c>
      <c r="H29" s="15">
        <f>SUM((H15+H19)/H6)</f>
        <v>0.05784338099761286</v>
      </c>
      <c r="I29" s="15">
        <f>SUM((I15+I19)/I6)</f>
        <v>0.07827224312023859</v>
      </c>
    </row>
    <row r="30" spans="1:9" ht="18.75" customHeight="1">
      <c r="A30" s="7" t="s">
        <v>39</v>
      </c>
      <c r="B30" s="12" t="s">
        <v>43</v>
      </c>
      <c r="C30" s="15">
        <f aca="true" t="shared" si="5" ref="C30:I30">SUM((C26-C27)/C6)</f>
        <v>0.3880871955513598</v>
      </c>
      <c r="D30" s="15">
        <f t="shared" si="5"/>
        <v>0.34733800550387095</v>
      </c>
      <c r="E30" s="15">
        <f t="shared" si="5"/>
        <v>0.2711098300970874</v>
      </c>
      <c r="F30" s="15">
        <f t="shared" si="5"/>
        <v>0.19797556158385685</v>
      </c>
      <c r="G30" s="15">
        <f t="shared" si="5"/>
        <v>0.13191948205133947</v>
      </c>
      <c r="H30" s="15">
        <f t="shared" si="5"/>
        <v>0.07755049715507858</v>
      </c>
      <c r="I30" s="15">
        <f t="shared" si="5"/>
        <v>0</v>
      </c>
    </row>
    <row r="31" spans="1:9" ht="26.25" thickBot="1">
      <c r="A31" s="13" t="s">
        <v>40</v>
      </c>
      <c r="B31" s="14" t="s">
        <v>44</v>
      </c>
      <c r="C31" s="16">
        <f>SUM(C15/C6)</f>
        <v>0.1282624064144282</v>
      </c>
      <c r="D31" s="16">
        <f>SUM((D15-D17)/D6)</f>
        <v>0.12186460438279008</v>
      </c>
      <c r="E31" s="16">
        <f>SUM(((E15-E17)+(E19-E21))/E6)</f>
        <v>0.08786407766990291</v>
      </c>
      <c r="F31" s="16">
        <f>SUM(((F15-F17)+(F19-F21))/F6)</f>
        <v>0.07912145440700552</v>
      </c>
      <c r="G31" s="16">
        <f>SUM(((G15-G17)+(G19-G21))/G6)</f>
        <v>0.0706894146388805</v>
      </c>
      <c r="H31" s="16">
        <f>SUM(((H15-H17)+(H19-H21))/H6)</f>
        <v>0.05784338099761286</v>
      </c>
      <c r="I31" s="16">
        <f>SUM(((I15-I17)+(I19-I21))/I6)</f>
        <v>0.07827224312023859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&amp;R&amp;9Załącznik 
do uchwały Rady Gminy
nr IX/50/2007 z dnia 15.05.2007r.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2007-04-11T09:53:45Z</cp:lastPrinted>
  <dcterms:created xsi:type="dcterms:W3CDTF">1998-12-09T13:02:10Z</dcterms:created>
  <dcterms:modified xsi:type="dcterms:W3CDTF">2007-05-15T10:07:12Z</dcterms:modified>
  <cp:category/>
  <cp:version/>
  <cp:contentType/>
  <cp:contentStatus/>
</cp:coreProperties>
</file>